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30" tabRatio="877"/>
  </bookViews>
  <sheets>
    <sheet name="Վեր.վարչական 05.01" sheetId="3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3" i="30" l="1"/>
  <c r="J53" i="30"/>
  <c r="J44" i="30"/>
  <c r="J33" i="30"/>
  <c r="J34" i="30"/>
  <c r="J32" i="30"/>
  <c r="J165" i="30" l="1"/>
  <c r="I165" i="30"/>
  <c r="H165" i="30"/>
  <c r="G165" i="30"/>
  <c r="F165" i="30"/>
  <c r="E165" i="30"/>
  <c r="D165" i="30"/>
  <c r="J163" i="30"/>
  <c r="I163" i="30"/>
  <c r="H163" i="30"/>
  <c r="H146" i="30" s="1"/>
  <c r="G163" i="30"/>
  <c r="F163" i="30"/>
  <c r="E163" i="30"/>
  <c r="D163" i="30"/>
  <c r="J158" i="30"/>
  <c r="I158" i="30"/>
  <c r="H158" i="30"/>
  <c r="G158" i="30"/>
  <c r="F158" i="30"/>
  <c r="E158" i="30"/>
  <c r="D158" i="30"/>
  <c r="J147" i="30"/>
  <c r="J146" i="30" s="1"/>
  <c r="I147" i="30"/>
  <c r="H147" i="30"/>
  <c r="G147" i="30"/>
  <c r="F147" i="30"/>
  <c r="F146" i="30" s="1"/>
  <c r="E147" i="30"/>
  <c r="D147" i="30"/>
  <c r="D146" i="30"/>
  <c r="J144" i="30"/>
  <c r="I144" i="30"/>
  <c r="H144" i="30"/>
  <c r="G144" i="30"/>
  <c r="F144" i="30"/>
  <c r="E144" i="30"/>
  <c r="D144" i="30"/>
  <c r="J142" i="30"/>
  <c r="I142" i="30"/>
  <c r="H142" i="30"/>
  <c r="G142" i="30"/>
  <c r="F142" i="30"/>
  <c r="E142" i="30"/>
  <c r="D142" i="30"/>
  <c r="J140" i="30"/>
  <c r="I140" i="30"/>
  <c r="H140" i="30"/>
  <c r="G140" i="30"/>
  <c r="F140" i="30"/>
  <c r="E140" i="30"/>
  <c r="D140" i="30"/>
  <c r="J137" i="30"/>
  <c r="I137" i="30"/>
  <c r="H137" i="30"/>
  <c r="G137" i="30"/>
  <c r="F137" i="30"/>
  <c r="E137" i="30"/>
  <c r="D137" i="30"/>
  <c r="J135" i="30"/>
  <c r="I135" i="30"/>
  <c r="H135" i="30"/>
  <c r="G135" i="30"/>
  <c r="F135" i="30"/>
  <c r="E135" i="30"/>
  <c r="D135" i="30"/>
  <c r="J130" i="30"/>
  <c r="I130" i="30"/>
  <c r="H130" i="30"/>
  <c r="G130" i="30"/>
  <c r="F130" i="30"/>
  <c r="E130" i="30"/>
  <c r="D130" i="30"/>
  <c r="J127" i="30"/>
  <c r="I127" i="30"/>
  <c r="H127" i="30"/>
  <c r="G127" i="30"/>
  <c r="F127" i="30"/>
  <c r="E127" i="30"/>
  <c r="E126" i="30" s="1"/>
  <c r="D127" i="30"/>
  <c r="J116" i="30"/>
  <c r="I116" i="30"/>
  <c r="H116" i="30"/>
  <c r="G116" i="30"/>
  <c r="G112" i="30" s="1"/>
  <c r="F116" i="30"/>
  <c r="E116" i="30"/>
  <c r="D116" i="30"/>
  <c r="J113" i="30"/>
  <c r="I113" i="30"/>
  <c r="H113" i="30"/>
  <c r="G113" i="30"/>
  <c r="F113" i="30"/>
  <c r="E113" i="30"/>
  <c r="E112" i="30" s="1"/>
  <c r="D113" i="30"/>
  <c r="D112" i="30" s="1"/>
  <c r="J105" i="30"/>
  <c r="I105" i="30"/>
  <c r="H105" i="30"/>
  <c r="G105" i="30"/>
  <c r="F105" i="30"/>
  <c r="E105" i="30"/>
  <c r="D105" i="30"/>
  <c r="J96" i="30"/>
  <c r="I96" i="30"/>
  <c r="H96" i="30"/>
  <c r="G96" i="30"/>
  <c r="F96" i="30"/>
  <c r="E96" i="30"/>
  <c r="D96" i="30"/>
  <c r="J93" i="30"/>
  <c r="I93" i="30"/>
  <c r="H93" i="30"/>
  <c r="G93" i="30"/>
  <c r="F93" i="30"/>
  <c r="F89" i="30" s="1"/>
  <c r="E93" i="30"/>
  <c r="D93" i="30"/>
  <c r="J90" i="30"/>
  <c r="J89" i="30" s="1"/>
  <c r="I90" i="30"/>
  <c r="I89" i="30" s="1"/>
  <c r="H90" i="30"/>
  <c r="G90" i="30"/>
  <c r="F90" i="30"/>
  <c r="E90" i="30"/>
  <c r="E89" i="30" s="1"/>
  <c r="D90" i="30"/>
  <c r="J84" i="30"/>
  <c r="I84" i="30"/>
  <c r="H84" i="30"/>
  <c r="G84" i="30"/>
  <c r="F84" i="30"/>
  <c r="E84" i="30"/>
  <c r="D84" i="30"/>
  <c r="J75" i="30"/>
  <c r="I75" i="30"/>
  <c r="H75" i="30"/>
  <c r="G75" i="30"/>
  <c r="F75" i="30"/>
  <c r="E75" i="30"/>
  <c r="D75" i="30"/>
  <c r="I66" i="30"/>
  <c r="H66" i="30"/>
  <c r="G66" i="30"/>
  <c r="F66" i="30"/>
  <c r="E66" i="30"/>
  <c r="D66" i="30"/>
  <c r="J63" i="30"/>
  <c r="I63" i="30"/>
  <c r="H63" i="30"/>
  <c r="G63" i="30"/>
  <c r="F63" i="30"/>
  <c r="E63" i="30"/>
  <c r="D63" i="30"/>
  <c r="J61" i="30"/>
  <c r="I61" i="30"/>
  <c r="H61" i="30"/>
  <c r="G61" i="30"/>
  <c r="F61" i="30"/>
  <c r="E61" i="30"/>
  <c r="D61" i="30"/>
  <c r="I52" i="30"/>
  <c r="H52" i="30"/>
  <c r="G52" i="30"/>
  <c r="F52" i="30"/>
  <c r="E52" i="30"/>
  <c r="D52" i="30"/>
  <c r="F51" i="30"/>
  <c r="J51" i="30" s="1"/>
  <c r="J50" i="30"/>
  <c r="J49" i="30"/>
  <c r="I48" i="30"/>
  <c r="H48" i="30"/>
  <c r="G48" i="30"/>
  <c r="E48" i="30"/>
  <c r="D48" i="30"/>
  <c r="I40" i="30"/>
  <c r="H40" i="30"/>
  <c r="G40" i="30"/>
  <c r="F40" i="30"/>
  <c r="E40" i="30"/>
  <c r="D40" i="30"/>
  <c r="I31" i="30"/>
  <c r="I30" i="30" s="1"/>
  <c r="H31" i="30"/>
  <c r="H30" i="30" s="1"/>
  <c r="G31" i="30"/>
  <c r="G30" i="30" s="1"/>
  <c r="F31" i="30"/>
  <c r="F30" i="30" s="1"/>
  <c r="E31" i="30"/>
  <c r="E30" i="30" s="1"/>
  <c r="D31" i="30"/>
  <c r="D30" i="30" s="1"/>
  <c r="I126" i="30" l="1"/>
  <c r="J48" i="30"/>
  <c r="F112" i="30"/>
  <c r="G146" i="30"/>
  <c r="H39" i="30"/>
  <c r="J40" i="30"/>
  <c r="F48" i="30"/>
  <c r="G89" i="30"/>
  <c r="E39" i="30"/>
  <c r="E29" i="30" s="1"/>
  <c r="E170" i="30" s="1"/>
  <c r="D39" i="30"/>
  <c r="J66" i="30"/>
  <c r="D89" i="30"/>
  <c r="H89" i="30"/>
  <c r="D126" i="30"/>
  <c r="E146" i="30"/>
  <c r="I146" i="30"/>
  <c r="D29" i="30"/>
  <c r="D170" i="30" s="1"/>
  <c r="J31" i="30"/>
  <c r="J30" i="30" s="1"/>
  <c r="F126" i="30"/>
  <c r="G126" i="30"/>
  <c r="H126" i="30"/>
  <c r="J112" i="30"/>
  <c r="H112" i="30"/>
  <c r="I112" i="30"/>
  <c r="I39" i="30"/>
  <c r="F39" i="30"/>
  <c r="G39" i="30"/>
  <c r="J52" i="30"/>
  <c r="J126" i="30"/>
  <c r="I29" i="30" l="1"/>
  <c r="I170" i="30" s="1"/>
  <c r="J39" i="30"/>
  <c r="J29" i="30" s="1"/>
  <c r="J170" i="30" s="1"/>
  <c r="F29" i="30"/>
  <c r="F170" i="30" s="1"/>
  <c r="G29" i="30"/>
  <c r="G170" i="30" s="1"/>
  <c r="H29" i="30"/>
  <c r="H170" i="30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<sst xmlns="http://schemas.openxmlformats.org/spreadsheetml/2006/main" count="353" uniqueCount="313">
  <si>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</si>
  <si>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</si>
  <si>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</si>
  <si>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</si>
  <si>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</si>
  <si>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</si>
  <si>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</si>
  <si>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</si>
  <si>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</si>
  <si>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</si>
  <si>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</si>
  <si>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</si>
  <si>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</si>
  <si>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</si>
  <si>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</si>
  <si>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</si>
  <si>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</si>
  <si>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</si>
  <si>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</si>
  <si>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</si>
  <si>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</si>
  <si>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</si>
  <si>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</si>
  <si>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</si>
  <si>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</si>
  <si>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</si>
  <si>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</si>
  <si>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</si>
  <si>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</si>
  <si>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</si>
  <si>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</si>
  <si>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</si>
  <si>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</si>
  <si>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</si>
  <si>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</si>
  <si>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</si>
  <si>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</si>
  <si>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</si>
  <si>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</si>
  <si>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</si>
  <si>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</si>
  <si>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</si>
  <si>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</si>
  <si>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</si>
  <si>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</si>
  <si>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</si>
  <si>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</si>
  <si>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</si>
  <si>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</si>
  <si>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</si>
  <si>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</si>
  <si>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</si>
  <si>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</si>
  <si>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</si>
  <si>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</si>
  <si>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</si>
  <si>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</si>
  <si>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</si>
  <si>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</si>
  <si>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</si>
  <si>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</si>
  <si>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</si>
  <si>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</si>
  <si>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</si>
  <si>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</si>
  <si>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</si>
  <si>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</si>
  <si>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</si>
  <si>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</si>
  <si>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</si>
  <si>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</si>
  <si>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</si>
  <si>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</si>
  <si>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</si>
  <si>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</si>
  <si>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</si>
  <si>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</si>
  <si>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</si>
  <si>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</si>
  <si>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</si>
  <si>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</si>
  <si>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</si>
  <si>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</si>
  <si>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</si>
  <si>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</si>
  <si>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</si>
  <si>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</si>
  <si>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</si>
  <si>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</si>
  <si>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</si>
  <si>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</si>
  <si>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</si>
  <si>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</si>
  <si>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</si>
  <si>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</si>
  <si>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</si>
  <si>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</si>
  <si>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</si>
  <si>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</si>
  <si>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</si>
  <si>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</si>
  <si>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</si>
  <si>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</si>
  <si>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</si>
  <si>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</si>
  <si>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</si>
  <si>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</si>
  <si>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</si>
  <si>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</si>
  <si>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</si>
  <si>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</si>
  <si>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</si>
  <si>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</si>
  <si>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</si>
  <si>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</si>
  <si>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</si>
  <si>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</si>
  <si>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</si>
  <si>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</si>
  <si>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</si>
  <si>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</si>
  <si>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</si>
  <si>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</si>
  <si>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</si>
  <si>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</si>
  <si>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</si>
  <si>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</si>
  <si>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</si>
  <si>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</si>
  <si>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</si>
  <si>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</si>
  <si>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</si>
  <si>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</si>
  <si>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</si>
  <si>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</si>
  <si>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</si>
  <si>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</si>
  <si>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</si>
  <si>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</si>
  <si>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</si>
  <si>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</si>
  <si>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</si>
  <si>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</si>
  <si>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</si>
  <si>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</si>
  <si>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</si>
  <si>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</si>
  <si>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</si>
  <si>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</si>
  <si>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</si>
  <si>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</si>
  <si>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</si>
  <si>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</si>
  <si>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</si>
  <si>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</si>
  <si>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</si>
  <si>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</si>
  <si>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</si>
  <si>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</si>
  <si>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</si>
  <si>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</si>
  <si>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</si>
  <si>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</si>
  <si>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</si>
  <si>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</si>
  <si>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</si>
  <si>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</si>
  <si>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</si>
  <si>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</si>
  <si>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</si>
  <si>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</si>
  <si>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</si>
  <si>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</si>
  <si>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</si>
  <si>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</si>
  <si>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</si>
  <si>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</si>
  <si>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</si>
  <si>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</si>
  <si>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</si>
  <si>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</si>
  <si>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</si>
  <si>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</si>
  <si>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</si>
  <si>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</si>
  <si>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</si>
  <si>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</si>
  <si>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</si>
  <si>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</si>
  <si>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</si>
  <si>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</si>
  <si>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</si>
  <si>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</si>
  <si>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</si>
  <si>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</si>
  <si>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</si>
  <si>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</si>
  <si>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</si>
  <si>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</si>
  <si>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</si>
  <si>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</si>
  <si>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</si>
  <si>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</si>
  <si>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</si>
  <si>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</si>
  <si>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</si>
  <si>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</si>
  <si>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</si>
  <si>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</si>
  <si>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</si>
  <si>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</si>
  <si>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</si>
  <si>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</si>
  <si>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</si>
  <si>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</si>
  <si>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</si>
  <si>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</si>
  <si>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</si>
  <si>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</si>
  <si>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</si>
  <si>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</si>
  <si>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</si>
  <si>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</si>
  <si>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</si>
  <si>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</si>
  <si>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</si>
  <si>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</si>
  <si>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</si>
  <si>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</si>
  <si>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</si>
  <si>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</si>
  <si>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</si>
  <si>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</si>
  <si>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</si>
  <si>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</si>
  <si>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</si>
  <si>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</si>
  <si>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</si>
  <si>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</si>
  <si>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</si>
  <si>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</si>
  <si>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</si>
  <si>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</si>
  <si>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</si>
  <si>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</si>
  <si>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</si>
  <si>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</si>
  <si>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</si>
  <si>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</si>
  <si>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</si>
  <si>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</si>
  <si>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</si>
  <si>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</si>
  <si>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</si>
  <si>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</si>
  <si>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</si>
  <si>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</si>
  <si>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</si>
  <si>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</si>
  <si>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</si>
  <si>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</si>
  <si>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</si>
  <si>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</si>
  <si>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</si>
  <si>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</si>
  <si>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</si>
  <si>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</si>
  <si>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</si>
  <si>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</si>
  <si>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</si>
  <si>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</si>
  <si>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</si>
  <si>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</si>
  <si>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</si>
  <si>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</si>
  <si>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</si>
  <si>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</si>
  <si>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</si>
  <si>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</si>
  <si>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</si>
  <si>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</si>
  <si>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</si>
  <si>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</si>
  <si>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</si>
  <si>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</si>
  <si>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</si>
  <si>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</si>
  <si>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</si>
  <si>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</si>
  <si>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</si>
  <si>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</si>
  <si>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</si>
  <si>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</si>
  <si>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</si>
  <si>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</si>
  <si>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</si>
  <si>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</si>
  <si>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</si>
  <si>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t>ԱՇԽԱՏԱԿԱԶՄԻ ՂԵԿԱՎԱՐ՝</t>
  </si>
  <si>
    <r>
      <t xml:space="preserve">1. Հիմնարկի անվանումը՝           </t>
    </r>
    <r>
      <rPr>
        <b/>
        <sz val="10"/>
        <rFont val="GHEA Grapalat"/>
        <family val="3"/>
      </rPr>
      <t xml:space="preserve"> Վերաքննիչ վարչական դատարան</t>
    </r>
  </si>
  <si>
    <r>
      <t xml:space="preserve">2. Փոստային հասցեն                 </t>
    </r>
    <r>
      <rPr>
        <b/>
        <sz val="10"/>
        <rFont val="GHEA Grapalat"/>
        <family val="3"/>
      </rPr>
      <t xml:space="preserve"> ք.Երևան, Թբիլիսյան խճ. 3/9</t>
    </r>
  </si>
  <si>
    <t>900021000154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</si>
  <si>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ՀՀ Վերաքննիչ վարչական դատարանի  բնականոն գործունեության և ՀՀ Վերաքննիչ վարչական դատարանի   կողմից դատական պաշտպանության իրավունքի ապահովում</t>
    </r>
  </si>
  <si>
    <t>1080 11005</t>
  </si>
  <si>
    <t>Հ.Հարությունյան</t>
  </si>
  <si>
    <t>Ն.Խաչատրյան</t>
  </si>
  <si>
    <r>
      <t xml:space="preserve">                     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</si>
  <si>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 </t>
    </r>
    <r>
      <rPr>
        <b/>
        <sz val="11"/>
        <rFont val="GHEA Grapalat"/>
        <family val="3"/>
      </rPr>
      <t>446 510,6 հազար (Չորս հարյուր քառասունվեց միլիոն հինգ հարյուր տասը հազար վեց հարյուր) դրամ գումարով:</t>
    </r>
  </si>
  <si>
    <t>«        »  հունվարի  2023թ.</t>
  </si>
  <si>
    <t xml:space="preserve">01 հունվարի 2023թ. -- 31 դեկտեմբերի 2023թ. ժամանակահատվածի համար </t>
  </si>
  <si>
    <t>Բարձրագույն դատական խորհրդի նախագահ՝                                                                                                                Կարեն Անդրեասյան</t>
  </si>
  <si>
    <t>«Հավելված 7
Հայաստանի Հանրապետության
Բարձրագույն դատական խորհրդի 
2023թ. հունվարի 5-ի թիվ ԲԴԽ-2-Ո-3  որոշման»</t>
  </si>
  <si>
    <t>«  »  հունվարի  2023թ.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</si>
</sst>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2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15" fillId="0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zoomScaleNormal="100" workbookViewId="0">
      <selection activeCell="A11" sqref="A11:J11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117" t="s">
        <v>311</v>
      </c>
      <c r="I1" s="117"/>
      <c r="J1" s="117"/>
    </row>
    <row r="2" spans="1:10" ht="94.5" customHeight="1" x14ac:dyDescent="0.25">
      <c r="H2" s="117" t="s">
        <v>145</v>
      </c>
      <c r="I2" s="117"/>
      <c r="J2" s="117"/>
    </row>
    <row r="3" spans="1:10" ht="10.5" customHeight="1" x14ac:dyDescent="0.25">
      <c r="H3" s="119"/>
      <c r="I3" s="119"/>
      <c r="J3" s="119"/>
    </row>
    <row r="4" spans="1:10" ht="20.25" x14ac:dyDescent="0.35">
      <c r="A4" s="120" t="s">
        <v>146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x14ac:dyDescent="0.25">
      <c r="B5" s="4"/>
      <c r="C5" s="5"/>
    </row>
    <row r="6" spans="1:10" ht="22.5" customHeight="1" x14ac:dyDescent="0.3">
      <c r="A6" s="121" t="s">
        <v>307</v>
      </c>
      <c r="B6" s="121"/>
      <c r="C6" s="121"/>
      <c r="D6" s="121"/>
      <c r="E6" s="121"/>
      <c r="F6" s="121"/>
      <c r="G6" s="121"/>
      <c r="H6" s="121"/>
      <c r="I6" s="121"/>
      <c r="J6" s="121"/>
    </row>
    <row r="7" spans="1:10" s="1" customFormat="1" ht="9.75" customHeight="1" x14ac:dyDescent="0.25">
      <c r="A7" s="118" t="s">
        <v>149</v>
      </c>
      <c r="B7" s="118"/>
      <c r="C7" s="118"/>
      <c r="D7" s="118"/>
      <c r="E7" s="118"/>
      <c r="F7" s="118"/>
      <c r="G7" s="118"/>
      <c r="H7" s="118"/>
      <c r="I7" s="118"/>
      <c r="J7" s="118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109" t="s">
        <v>310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21" customHeight="1" x14ac:dyDescent="0.25">
      <c r="A10" s="110" t="s">
        <v>306</v>
      </c>
      <c r="B10" s="110"/>
      <c r="C10" s="110"/>
      <c r="D10" s="110"/>
      <c r="E10" s="110"/>
      <c r="F10" s="110"/>
      <c r="G10" s="110"/>
      <c r="H10" s="110"/>
      <c r="I10" s="110"/>
      <c r="J10" s="110"/>
    </row>
    <row r="11" spans="1:10" ht="27" customHeight="1" x14ac:dyDescent="0.25">
      <c r="A11" s="107" t="s">
        <v>312</v>
      </c>
      <c r="B11" s="107"/>
      <c r="C11" s="107"/>
      <c r="D11" s="107"/>
      <c r="E11" s="107"/>
      <c r="F11" s="107"/>
      <c r="G11" s="107"/>
      <c r="H11" s="107"/>
      <c r="I11" s="107"/>
      <c r="J11" s="107"/>
    </row>
    <row r="12" spans="1:10" ht="24.75" customHeight="1" x14ac:dyDescent="0.45">
      <c r="A12" s="111" t="s">
        <v>150</v>
      </c>
      <c r="B12" s="111"/>
      <c r="C12" s="111"/>
      <c r="D12" s="111"/>
      <c r="E12" s="111"/>
      <c r="F12" s="111"/>
      <c r="G12" s="111"/>
      <c r="H12" s="111"/>
      <c r="I12" s="111"/>
      <c r="J12" s="111"/>
    </row>
    <row r="13" spans="1:10" s="9" customFormat="1" ht="18" customHeight="1" x14ac:dyDescent="0.3">
      <c r="A13" s="112" t="s">
        <v>151</v>
      </c>
      <c r="B13" s="112"/>
      <c r="C13" s="112"/>
      <c r="D13" s="112"/>
      <c r="E13" s="112"/>
      <c r="F13" s="112"/>
      <c r="G13" s="112"/>
      <c r="H13" s="112"/>
      <c r="I13" s="112"/>
      <c r="J13" s="112"/>
    </row>
    <row r="14" spans="1:10" s="10" customFormat="1" ht="16.5" customHeight="1" x14ac:dyDescent="0.25">
      <c r="A14" s="113" t="s">
        <v>309</v>
      </c>
      <c r="B14" s="113"/>
      <c r="C14" s="113"/>
      <c r="D14" s="113"/>
      <c r="E14" s="113"/>
      <c r="F14" s="113"/>
      <c r="G14" s="113"/>
      <c r="H14" s="113"/>
      <c r="I14" s="113"/>
      <c r="J14" s="113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14" t="s">
        <v>299</v>
      </c>
      <c r="B16" s="114"/>
      <c r="C16" s="114"/>
      <c r="D16" s="114"/>
      <c r="E16" s="14"/>
      <c r="G16" s="115" t="s">
        <v>158</v>
      </c>
      <c r="H16" s="115"/>
      <c r="I16" s="115"/>
      <c r="J16" s="115"/>
    </row>
    <row r="17" spans="1:11" s="17" customFormat="1" ht="15.75" customHeight="1" thickBot="1" x14ac:dyDescent="0.3">
      <c r="A17" s="97" t="s">
        <v>300</v>
      </c>
      <c r="B17" s="97"/>
      <c r="C17" s="97"/>
      <c r="D17" s="97"/>
      <c r="G17" s="29" t="s">
        <v>159</v>
      </c>
      <c r="H17" s="19" t="s">
        <v>0</v>
      </c>
      <c r="I17" s="20" t="s">
        <v>0</v>
      </c>
      <c r="J17" s="21" t="s">
        <v>1</v>
      </c>
    </row>
    <row r="18" spans="1:11" s="22" customFormat="1" ht="55.5" customHeight="1" thickBot="1" x14ac:dyDescent="0.3">
      <c r="A18" s="114" t="s">
        <v>153</v>
      </c>
      <c r="B18" s="114"/>
      <c r="C18" s="80"/>
      <c r="D18" s="10"/>
      <c r="G18" s="116" t="s">
        <v>302</v>
      </c>
      <c r="H18" s="116"/>
      <c r="I18" s="116"/>
      <c r="J18" s="116"/>
    </row>
    <row r="19" spans="1:11" s="22" customFormat="1" ht="12.75" customHeight="1" thickBot="1" x14ac:dyDescent="0.3">
      <c r="A19" s="80" t="s">
        <v>152</v>
      </c>
      <c r="C19" s="23"/>
      <c r="D19" s="24"/>
      <c r="E19" s="25"/>
      <c r="F19" s="25"/>
      <c r="G19" s="108"/>
      <c r="H19" s="108"/>
      <c r="I19" s="108"/>
      <c r="J19" s="108"/>
    </row>
    <row r="20" spans="1:11" s="17" customFormat="1" ht="15.75" customHeight="1" thickBot="1" x14ac:dyDescent="0.3">
      <c r="A20" s="97" t="s">
        <v>154</v>
      </c>
      <c r="B20" s="97"/>
      <c r="C20" s="97"/>
      <c r="G20" s="17" t="s">
        <v>162</v>
      </c>
      <c r="I20" s="26" t="s">
        <v>303</v>
      </c>
    </row>
    <row r="21" spans="1:11" s="17" customFormat="1" ht="12.75" customHeight="1" x14ac:dyDescent="0.25">
      <c r="A21" s="98" t="s">
        <v>155</v>
      </c>
      <c r="B21" s="98"/>
      <c r="C21" s="28"/>
      <c r="F21" s="27"/>
      <c r="G21" s="18" t="s">
        <v>163</v>
      </c>
    </row>
    <row r="22" spans="1:11" s="17" customFormat="1" ht="38.25" customHeight="1" thickBot="1" x14ac:dyDescent="0.3">
      <c r="A22" s="99" t="s">
        <v>296</v>
      </c>
      <c r="B22" s="99"/>
      <c r="C22" s="99"/>
      <c r="D22" s="44"/>
      <c r="E22" s="16"/>
      <c r="G22" s="97" t="s">
        <v>160</v>
      </c>
      <c r="H22" s="97"/>
      <c r="I22" s="97"/>
      <c r="J22" s="97"/>
    </row>
    <row r="23" spans="1:11" s="27" customFormat="1" ht="15.75" customHeight="1" thickBot="1" x14ac:dyDescent="0.3">
      <c r="A23" s="100" t="s">
        <v>156</v>
      </c>
      <c r="B23" s="100"/>
      <c r="C23" s="28"/>
      <c r="D23" s="87" t="s">
        <v>301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97" t="s">
        <v>157</v>
      </c>
      <c r="B24" s="97"/>
      <c r="C24" s="97"/>
      <c r="E24" s="26" t="s">
        <v>2</v>
      </c>
      <c r="G24" s="101" t="s">
        <v>161</v>
      </c>
      <c r="H24" s="101"/>
      <c r="I24" s="101"/>
      <c r="J24" s="101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164</v>
      </c>
      <c r="B26" s="35" t="s">
        <v>165</v>
      </c>
      <c r="C26" s="35"/>
      <c r="D26" s="102" t="s">
        <v>166</v>
      </c>
      <c r="E26" s="103"/>
      <c r="F26" s="104" t="s">
        <v>168</v>
      </c>
      <c r="G26" s="104" t="s">
        <v>169</v>
      </c>
      <c r="H26" s="105"/>
      <c r="I26" s="105"/>
      <c r="J26" s="105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167</v>
      </c>
      <c r="F27" s="105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170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446510.6</v>
      </c>
      <c r="G29" s="88">
        <f t="shared" si="0"/>
        <v>78588</v>
      </c>
      <c r="H29" s="88">
        <f t="shared" si="0"/>
        <v>188500.39999999997</v>
      </c>
      <c r="I29" s="88">
        <f t="shared" si="0"/>
        <v>301848.89999999997</v>
      </c>
      <c r="J29" s="88">
        <f t="shared" si="0"/>
        <v>446510.6</v>
      </c>
    </row>
    <row r="30" spans="1:11" s="10" customFormat="1" ht="71.25" x14ac:dyDescent="0.25">
      <c r="A30" s="37">
        <v>1110000</v>
      </c>
      <c r="B30" s="45" t="s">
        <v>171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422904.19999999995</v>
      </c>
      <c r="G30" s="88">
        <f t="shared" si="1"/>
        <v>72782.400000000009</v>
      </c>
      <c r="H30" s="88">
        <f t="shared" si="1"/>
        <v>176784.69999999998</v>
      </c>
      <c r="I30" s="88">
        <f t="shared" si="1"/>
        <v>284234.5</v>
      </c>
      <c r="J30" s="88">
        <f t="shared" si="1"/>
        <v>422904.19999999995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422904.19999999995</v>
      </c>
      <c r="G31" s="88">
        <f t="shared" si="2"/>
        <v>72782.400000000009</v>
      </c>
      <c r="H31" s="88">
        <f t="shared" si="2"/>
        <v>176784.69999999998</v>
      </c>
      <c r="I31" s="88">
        <f t="shared" si="2"/>
        <v>284234.5</v>
      </c>
      <c r="J31" s="88">
        <f t="shared" si="2"/>
        <v>422904.19999999995</v>
      </c>
    </row>
    <row r="32" spans="1:11" s="10" customFormat="1" ht="17.25" customHeight="1" x14ac:dyDescent="0.25">
      <c r="A32" s="37">
        <v>1111000</v>
      </c>
      <c r="B32" s="47" t="s">
        <v>172</v>
      </c>
      <c r="C32" s="48" t="s">
        <v>72</v>
      </c>
      <c r="D32" s="49"/>
      <c r="E32" s="49"/>
      <c r="F32" s="49">
        <v>373427.5</v>
      </c>
      <c r="G32" s="49">
        <v>62237.9</v>
      </c>
      <c r="H32" s="49">
        <v>155594.79999999999</v>
      </c>
      <c r="I32" s="49">
        <v>248951.7</v>
      </c>
      <c r="J32" s="49">
        <f>+F32</f>
        <v>373427.5</v>
      </c>
      <c r="K32" s="50"/>
    </row>
    <row r="33" spans="1:11" s="10" customFormat="1" ht="26.25" customHeight="1" x14ac:dyDescent="0.25">
      <c r="A33" s="37">
        <v>1112000</v>
      </c>
      <c r="B33" s="47" t="s">
        <v>173</v>
      </c>
      <c r="C33" s="48" t="s">
        <v>73</v>
      </c>
      <c r="D33" s="49"/>
      <c r="E33" s="49"/>
      <c r="F33" s="49">
        <v>42581.599999999991</v>
      </c>
      <c r="G33" s="49">
        <v>7096.9</v>
      </c>
      <c r="H33" s="49">
        <v>17742.3</v>
      </c>
      <c r="I33" s="49">
        <v>28387.7</v>
      </c>
      <c r="J33" s="49">
        <f t="shared" ref="J33:J34" si="3">+F33</f>
        <v>42581.599999999991</v>
      </c>
      <c r="K33" s="50"/>
    </row>
    <row r="34" spans="1:11" s="10" customFormat="1" ht="29.25" customHeight="1" x14ac:dyDescent="0.25">
      <c r="A34" s="37">
        <v>1113000</v>
      </c>
      <c r="B34" s="47" t="s">
        <v>174</v>
      </c>
      <c r="C34" s="48" t="s">
        <v>15</v>
      </c>
      <c r="D34" s="49"/>
      <c r="E34" s="49"/>
      <c r="F34" s="49">
        <v>6895.1</v>
      </c>
      <c r="G34" s="49">
        <v>3447.6</v>
      </c>
      <c r="H34" s="49">
        <v>3447.6</v>
      </c>
      <c r="I34" s="49">
        <v>6895.1</v>
      </c>
      <c r="J34" s="49">
        <f t="shared" si="3"/>
        <v>6895.1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175</v>
      </c>
      <c r="C39" s="42" t="s">
        <v>14</v>
      </c>
      <c r="D39" s="88">
        <f t="shared" ref="D39:J39" si="4">D40+D48+D52+D61+D63+D66</f>
        <v>0</v>
      </c>
      <c r="E39" s="88">
        <f t="shared" si="4"/>
        <v>0</v>
      </c>
      <c r="F39" s="88">
        <f t="shared" si="4"/>
        <v>23533.5</v>
      </c>
      <c r="G39" s="88">
        <f t="shared" si="4"/>
        <v>5799.4</v>
      </c>
      <c r="H39" s="88">
        <f t="shared" si="4"/>
        <v>11682.8</v>
      </c>
      <c r="I39" s="88">
        <f t="shared" si="4"/>
        <v>17566.099999999999</v>
      </c>
      <c r="J39" s="88">
        <f t="shared" si="4"/>
        <v>23533.5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5">D41+D42+D43+D44+D45+D46+D47</f>
        <v>0</v>
      </c>
      <c r="E40" s="88">
        <f t="shared" si="5"/>
        <v>0</v>
      </c>
      <c r="F40" s="88">
        <f t="shared" si="5"/>
        <v>22973.599999999999</v>
      </c>
      <c r="G40" s="88">
        <f t="shared" si="5"/>
        <v>5743.4</v>
      </c>
      <c r="H40" s="88">
        <f t="shared" si="5"/>
        <v>11486.8</v>
      </c>
      <c r="I40" s="88">
        <f t="shared" si="5"/>
        <v>17230.199999999997</v>
      </c>
      <c r="J40" s="88">
        <f t="shared" si="5"/>
        <v>22973.599999999999</v>
      </c>
      <c r="K40" s="50"/>
    </row>
    <row r="41" spans="1:11" s="10" customFormat="1" ht="27" hidden="1" x14ac:dyDescent="0.25">
      <c r="A41" s="37">
        <v>1121100</v>
      </c>
      <c r="B41" s="47" t="s">
        <v>180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176</v>
      </c>
      <c r="C42" s="48" t="s">
        <v>19</v>
      </c>
      <c r="D42" s="51"/>
      <c r="E42" s="51"/>
      <c r="F42" s="51"/>
      <c r="G42" s="51"/>
      <c r="H42" s="51"/>
      <c r="I42" s="51"/>
      <c r="J42" s="51"/>
      <c r="K42" s="50"/>
    </row>
    <row r="43" spans="1:11" s="10" customFormat="1" ht="24.75" customHeight="1" x14ac:dyDescent="0.25">
      <c r="A43" s="37">
        <v>1121300</v>
      </c>
      <c r="B43" s="47" t="s">
        <v>177</v>
      </c>
      <c r="C43" s="48" t="s">
        <v>20</v>
      </c>
      <c r="D43" s="51"/>
      <c r="E43" s="51"/>
      <c r="F43" s="51"/>
      <c r="G43" s="51"/>
      <c r="H43" s="51"/>
      <c r="I43" s="51"/>
      <c r="J43" s="51"/>
      <c r="K43" s="50"/>
    </row>
    <row r="44" spans="1:11" s="10" customFormat="1" ht="24.75" customHeight="1" x14ac:dyDescent="0.25">
      <c r="A44" s="37">
        <v>1121400</v>
      </c>
      <c r="B44" s="47" t="s">
        <v>178</v>
      </c>
      <c r="C44" s="48" t="s">
        <v>21</v>
      </c>
      <c r="D44" s="49"/>
      <c r="E44" s="49"/>
      <c r="F44" s="49">
        <v>22973.599999999999</v>
      </c>
      <c r="G44" s="49">
        <v>5743.4</v>
      </c>
      <c r="H44" s="49">
        <v>11486.8</v>
      </c>
      <c r="I44" s="49">
        <v>17230.199999999997</v>
      </c>
      <c r="J44" s="49">
        <f>+F44</f>
        <v>22973.599999999999</v>
      </c>
      <c r="K44" s="50"/>
    </row>
    <row r="45" spans="1:11" s="10" customFormat="1" ht="24.75" customHeight="1" x14ac:dyDescent="0.25">
      <c r="A45" s="37">
        <v>1121500</v>
      </c>
      <c r="B45" s="47" t="s">
        <v>179</v>
      </c>
      <c r="C45" s="48" t="s">
        <v>22</v>
      </c>
      <c r="D45" s="51"/>
      <c r="E45" s="51"/>
      <c r="F45" s="51"/>
      <c r="G45" s="51"/>
      <c r="H45" s="51"/>
      <c r="I45" s="51"/>
      <c r="J45" s="49"/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181</v>
      </c>
      <c r="C48" s="42" t="s">
        <v>14</v>
      </c>
      <c r="D48" s="43">
        <f>D49+D50+D51</f>
        <v>0</v>
      </c>
      <c r="E48" s="43">
        <f t="shared" ref="E48:J48" si="6">E49+E50+E51</f>
        <v>0</v>
      </c>
      <c r="F48" s="88">
        <f>F49+F50+F51</f>
        <v>0</v>
      </c>
      <c r="G48" s="88">
        <f t="shared" si="6"/>
        <v>0</v>
      </c>
      <c r="H48" s="88">
        <f t="shared" si="6"/>
        <v>0</v>
      </c>
      <c r="I48" s="88">
        <f t="shared" si="6"/>
        <v>0</v>
      </c>
      <c r="J48" s="88">
        <f t="shared" si="6"/>
        <v>0</v>
      </c>
      <c r="K48" s="50"/>
    </row>
    <row r="49" spans="1:11" s="10" customFormat="1" ht="24.75" customHeight="1" x14ac:dyDescent="0.25">
      <c r="A49" s="37">
        <v>1122100</v>
      </c>
      <c r="B49" s="47" t="s">
        <v>182</v>
      </c>
      <c r="C49" s="48" t="s">
        <v>24</v>
      </c>
      <c r="D49" s="49"/>
      <c r="E49" s="49"/>
      <c r="F49" s="49"/>
      <c r="G49" s="49"/>
      <c r="H49" s="49"/>
      <c r="I49" s="49"/>
      <c r="J49" s="49">
        <f>+F49</f>
        <v>0</v>
      </c>
      <c r="K49" s="50"/>
    </row>
    <row r="50" spans="1:11" s="10" customFormat="1" ht="24.75" customHeight="1" x14ac:dyDescent="0.25">
      <c r="A50" s="37">
        <v>1122200</v>
      </c>
      <c r="B50" s="47" t="s">
        <v>183</v>
      </c>
      <c r="C50" s="48" t="s">
        <v>25</v>
      </c>
      <c r="D50" s="51"/>
      <c r="E50" s="51"/>
      <c r="F50" s="51"/>
      <c r="G50" s="51"/>
      <c r="H50" s="51"/>
      <c r="I50" s="51"/>
      <c r="J50" s="51">
        <f t="shared" ref="J50:J51" si="7">+F50</f>
        <v>0</v>
      </c>
      <c r="K50" s="50"/>
    </row>
    <row r="51" spans="1:11" s="10" customFormat="1" ht="24.75" customHeight="1" x14ac:dyDescent="0.25">
      <c r="A51" s="37">
        <v>1122300</v>
      </c>
      <c r="B51" s="47" t="s">
        <v>182</v>
      </c>
      <c r="C51" s="48" t="s">
        <v>26</v>
      </c>
      <c r="D51" s="51"/>
      <c r="E51" s="51"/>
      <c r="F51" s="51">
        <f t="shared" ref="F51" si="8">+D51+E51</f>
        <v>0</v>
      </c>
      <c r="G51" s="51"/>
      <c r="H51" s="51"/>
      <c r="I51" s="51"/>
      <c r="J51" s="51">
        <f t="shared" si="7"/>
        <v>0</v>
      </c>
      <c r="K51" s="50"/>
    </row>
    <row r="52" spans="1:11" s="10" customFormat="1" ht="33" x14ac:dyDescent="0.25">
      <c r="A52" s="37">
        <v>1123000</v>
      </c>
      <c r="B52" s="53" t="s">
        <v>184</v>
      </c>
      <c r="C52" s="42" t="s">
        <v>14</v>
      </c>
      <c r="D52" s="88">
        <f>D53+D54+D55+D56+D57+D58+D59+D60</f>
        <v>0</v>
      </c>
      <c r="E52" s="43">
        <f t="shared" ref="E52:J52" si="9">E53+E54+E55+E56+E57+E58+E59+E60</f>
        <v>0</v>
      </c>
      <c r="F52" s="88">
        <f>F53+F54+F55+F56+F57+F58+F59+F60</f>
        <v>559.9</v>
      </c>
      <c r="G52" s="88">
        <f t="shared" si="9"/>
        <v>56</v>
      </c>
      <c r="H52" s="88">
        <f t="shared" si="9"/>
        <v>196</v>
      </c>
      <c r="I52" s="88">
        <f t="shared" si="9"/>
        <v>335.9</v>
      </c>
      <c r="J52" s="88">
        <f t="shared" si="9"/>
        <v>559.9</v>
      </c>
      <c r="K52" s="50"/>
    </row>
    <row r="53" spans="1:11" s="10" customFormat="1" ht="24.75" customHeight="1" x14ac:dyDescent="0.25">
      <c r="A53" s="37">
        <v>1123100</v>
      </c>
      <c r="B53" s="47" t="s">
        <v>185</v>
      </c>
      <c r="C53" s="48" t="s">
        <v>27</v>
      </c>
      <c r="D53" s="51"/>
      <c r="E53" s="51"/>
      <c r="F53" s="51">
        <v>559.9</v>
      </c>
      <c r="G53" s="51">
        <v>56</v>
      </c>
      <c r="H53" s="51">
        <v>196</v>
      </c>
      <c r="I53" s="51">
        <v>335.9</v>
      </c>
      <c r="J53" s="49">
        <f>+F53</f>
        <v>559.9</v>
      </c>
      <c r="K53" s="50"/>
    </row>
    <row r="54" spans="1:11" s="10" customFormat="1" ht="24.75" customHeight="1" x14ac:dyDescent="0.25">
      <c r="A54" s="37">
        <v>1123200</v>
      </c>
      <c r="B54" s="47" t="s">
        <v>186</v>
      </c>
      <c r="C54" s="48" t="s">
        <v>28</v>
      </c>
      <c r="D54" s="51"/>
      <c r="E54" s="51"/>
      <c r="F54" s="51"/>
      <c r="G54" s="51"/>
      <c r="H54" s="51"/>
      <c r="I54" s="51"/>
      <c r="J54" s="51"/>
      <c r="K54" s="50"/>
    </row>
    <row r="55" spans="1:11" s="10" customFormat="1" ht="24.75" hidden="1" customHeight="1" x14ac:dyDescent="0.25">
      <c r="A55" s="37">
        <v>1123300</v>
      </c>
      <c r="B55" s="47" t="s">
        <v>187</v>
      </c>
      <c r="C55" s="48" t="s">
        <v>84</v>
      </c>
      <c r="D55" s="51"/>
      <c r="E55" s="51"/>
      <c r="F55" s="51"/>
      <c r="G55" s="51"/>
      <c r="H55" s="51"/>
      <c r="I55" s="51"/>
      <c r="J55" s="51"/>
      <c r="K55" s="50"/>
    </row>
    <row r="56" spans="1:11" s="10" customFormat="1" ht="24.75" customHeight="1" x14ac:dyDescent="0.25">
      <c r="A56" s="37">
        <v>1123400</v>
      </c>
      <c r="B56" s="47" t="s">
        <v>188</v>
      </c>
      <c r="C56" s="48" t="s">
        <v>29</v>
      </c>
      <c r="D56" s="51"/>
      <c r="E56" s="51"/>
      <c r="F56" s="51"/>
      <c r="G56" s="51"/>
      <c r="H56" s="51"/>
      <c r="I56" s="51"/>
      <c r="J56" s="51"/>
      <c r="K56" s="50"/>
    </row>
    <row r="57" spans="1:11" s="10" customFormat="1" ht="24.75" customHeight="1" x14ac:dyDescent="0.25">
      <c r="A57" s="37">
        <v>1123500</v>
      </c>
      <c r="B57" s="56" t="s">
        <v>189</v>
      </c>
      <c r="C57" s="57">
        <v>423500</v>
      </c>
      <c r="D57" s="51"/>
      <c r="E57" s="51"/>
      <c r="F57" s="51"/>
      <c r="G57" s="51"/>
      <c r="H57" s="51"/>
      <c r="I57" s="51"/>
      <c r="J57" s="51"/>
      <c r="K57" s="50"/>
    </row>
    <row r="58" spans="1:11" s="10" customFormat="1" ht="24.75" hidden="1" customHeight="1" x14ac:dyDescent="0.25">
      <c r="A58" s="37">
        <v>1123600</v>
      </c>
      <c r="B58" s="47" t="s">
        <v>190</v>
      </c>
      <c r="C58" s="48" t="s">
        <v>30</v>
      </c>
      <c r="D58" s="51"/>
      <c r="E58" s="51"/>
      <c r="F58" s="51"/>
      <c r="G58" s="51"/>
      <c r="H58" s="51"/>
      <c r="I58" s="51"/>
      <c r="J58" s="51"/>
      <c r="K58" s="50"/>
    </row>
    <row r="59" spans="1:11" s="10" customFormat="1" ht="24.75" customHeight="1" x14ac:dyDescent="0.25">
      <c r="A59" s="37">
        <v>1123700</v>
      </c>
      <c r="B59" s="47" t="s">
        <v>191</v>
      </c>
      <c r="C59" s="48" t="s">
        <v>31</v>
      </c>
      <c r="D59" s="51"/>
      <c r="E59" s="51"/>
      <c r="F59" s="51"/>
      <c r="G59" s="51"/>
      <c r="H59" s="51"/>
      <c r="I59" s="51"/>
      <c r="J59" s="51"/>
      <c r="K59" s="50"/>
    </row>
    <row r="60" spans="1:11" s="10" customFormat="1" ht="25.5" customHeight="1" x14ac:dyDescent="0.25">
      <c r="A60" s="37">
        <v>1123800</v>
      </c>
      <c r="B60" s="47" t="s">
        <v>192</v>
      </c>
      <c r="C60" s="48" t="s">
        <v>32</v>
      </c>
      <c r="D60" s="51"/>
      <c r="E60" s="51"/>
      <c r="F60" s="51"/>
      <c r="G60" s="51"/>
      <c r="H60" s="51"/>
      <c r="I60" s="49"/>
      <c r="J60" s="51"/>
      <c r="K60" s="50"/>
    </row>
    <row r="61" spans="1:11" s="10" customFormat="1" ht="31.5" customHeight="1" x14ac:dyDescent="0.25">
      <c r="A61" s="37">
        <v>1124000</v>
      </c>
      <c r="B61" s="53" t="s">
        <v>193</v>
      </c>
      <c r="C61" s="42" t="s">
        <v>14</v>
      </c>
      <c r="D61" s="43">
        <f>D62</f>
        <v>0</v>
      </c>
      <c r="E61" s="43">
        <f t="shared" ref="E61:J61" si="10">E62</f>
        <v>0</v>
      </c>
      <c r="F61" s="88">
        <f t="shared" si="10"/>
        <v>0</v>
      </c>
      <c r="G61" s="88">
        <f t="shared" si="10"/>
        <v>0</v>
      </c>
      <c r="H61" s="88">
        <f t="shared" si="10"/>
        <v>0</v>
      </c>
      <c r="I61" s="88">
        <f t="shared" si="10"/>
        <v>0</v>
      </c>
      <c r="J61" s="88">
        <f t="shared" si="10"/>
        <v>0</v>
      </c>
      <c r="K61" s="50"/>
    </row>
    <row r="62" spans="1:11" s="10" customFormat="1" ht="27" customHeight="1" x14ac:dyDescent="0.25">
      <c r="A62" s="37">
        <v>1124100</v>
      </c>
      <c r="B62" s="47" t="s">
        <v>194</v>
      </c>
      <c r="C62" s="48" t="s">
        <v>85</v>
      </c>
      <c r="D62" s="51"/>
      <c r="E62" s="51"/>
      <c r="F62" s="51"/>
      <c r="G62" s="51"/>
      <c r="H62" s="51"/>
      <c r="I62" s="51"/>
      <c r="J62" s="51"/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1">E64+E65</f>
        <v>0</v>
      </c>
      <c r="F63" s="88">
        <f>F64+F65</f>
        <v>0</v>
      </c>
      <c r="G63" s="88">
        <f t="shared" si="11"/>
        <v>0</v>
      </c>
      <c r="H63" s="88">
        <f t="shared" si="11"/>
        <v>0</v>
      </c>
      <c r="I63" s="88">
        <f t="shared" si="11"/>
        <v>0</v>
      </c>
      <c r="J63" s="88">
        <f t="shared" si="11"/>
        <v>0</v>
      </c>
      <c r="K63" s="50"/>
    </row>
    <row r="64" spans="1:11" s="10" customFormat="1" ht="27" customHeight="1" x14ac:dyDescent="0.25">
      <c r="A64" s="37">
        <v>1125100</v>
      </c>
      <c r="B64" s="47" t="s">
        <v>195</v>
      </c>
      <c r="C64" s="48" t="s">
        <v>34</v>
      </c>
      <c r="D64" s="51"/>
      <c r="E64" s="51"/>
      <c r="F64" s="51"/>
      <c r="G64" s="51"/>
      <c r="H64" s="51"/>
      <c r="I64" s="51"/>
      <c r="J64" s="51"/>
      <c r="K64" s="50"/>
    </row>
    <row r="65" spans="1:11" s="10" customFormat="1" ht="28.5" customHeight="1" x14ac:dyDescent="0.25">
      <c r="A65" s="37">
        <v>1125200</v>
      </c>
      <c r="B65" s="47" t="s">
        <v>196</v>
      </c>
      <c r="C65" s="48" t="s">
        <v>35</v>
      </c>
      <c r="D65" s="51"/>
      <c r="E65" s="51"/>
      <c r="F65" s="51"/>
      <c r="G65" s="51"/>
      <c r="H65" s="51"/>
      <c r="I65" s="51"/>
      <c r="J65" s="51"/>
      <c r="K65" s="50"/>
    </row>
    <row r="66" spans="1:11" s="10" customFormat="1" ht="24.75" customHeight="1" x14ac:dyDescent="0.25">
      <c r="A66" s="37">
        <v>1126000</v>
      </c>
      <c r="B66" s="53" t="s">
        <v>197</v>
      </c>
      <c r="C66" s="42" t="s">
        <v>14</v>
      </c>
      <c r="D66" s="43">
        <f>D67+D68+D69+D70+D71+D72+D73+D74</f>
        <v>0</v>
      </c>
      <c r="E66" s="43">
        <f t="shared" ref="E66:J66" si="12">E67+E68+E69+E70+E71+E72+E73+E74</f>
        <v>0</v>
      </c>
      <c r="F66" s="88">
        <f t="shared" si="12"/>
        <v>0</v>
      </c>
      <c r="G66" s="88">
        <f t="shared" si="12"/>
        <v>0</v>
      </c>
      <c r="H66" s="88">
        <f t="shared" si="12"/>
        <v>0</v>
      </c>
      <c r="I66" s="88">
        <f t="shared" si="12"/>
        <v>0</v>
      </c>
      <c r="J66" s="88">
        <f t="shared" si="12"/>
        <v>0</v>
      </c>
      <c r="K66" s="50"/>
    </row>
    <row r="67" spans="1:11" s="10" customFormat="1" ht="14.25" customHeight="1" x14ac:dyDescent="0.25">
      <c r="A67" s="37">
        <v>1126100</v>
      </c>
      <c r="B67" s="47" t="s">
        <v>198</v>
      </c>
      <c r="C67" s="48" t="s">
        <v>36</v>
      </c>
      <c r="D67" s="51"/>
      <c r="E67" s="51"/>
      <c r="F67" s="51"/>
      <c r="G67" s="51"/>
      <c r="H67" s="51"/>
      <c r="I67" s="51"/>
      <c r="J67" s="51"/>
      <c r="K67" s="50"/>
    </row>
    <row r="68" spans="1:11" s="10" customFormat="1" ht="14.25" hidden="1" customHeight="1" x14ac:dyDescent="0.25">
      <c r="A68" s="37">
        <v>1126200</v>
      </c>
      <c r="B68" s="47" t="s">
        <v>199</v>
      </c>
      <c r="C68" s="48" t="s">
        <v>37</v>
      </c>
      <c r="D68" s="51"/>
      <c r="E68" s="51"/>
      <c r="F68" s="51"/>
      <c r="G68" s="51"/>
      <c r="H68" s="51"/>
      <c r="I68" s="51"/>
      <c r="J68" s="51"/>
      <c r="K68" s="50"/>
    </row>
    <row r="69" spans="1:11" s="10" customFormat="1" ht="14.25" hidden="1" customHeight="1" x14ac:dyDescent="0.25">
      <c r="A69" s="37">
        <v>1126300</v>
      </c>
      <c r="B69" s="47" t="s">
        <v>200</v>
      </c>
      <c r="C69" s="48" t="s">
        <v>38</v>
      </c>
      <c r="D69" s="51"/>
      <c r="E69" s="51"/>
      <c r="F69" s="51"/>
      <c r="G69" s="51"/>
      <c r="H69" s="51"/>
      <c r="I69" s="51"/>
      <c r="J69" s="51"/>
      <c r="K69" s="50"/>
    </row>
    <row r="70" spans="1:11" s="10" customFormat="1" ht="14.25" customHeight="1" x14ac:dyDescent="0.25">
      <c r="A70" s="37">
        <v>1126400</v>
      </c>
      <c r="B70" s="47" t="s">
        <v>201</v>
      </c>
      <c r="C70" s="48" t="s">
        <v>39</v>
      </c>
      <c r="D70" s="51"/>
      <c r="E70" s="51"/>
      <c r="F70" s="51"/>
      <c r="G70" s="51"/>
      <c r="H70" s="51"/>
      <c r="I70" s="51"/>
      <c r="J70" s="51"/>
      <c r="K70" s="50"/>
    </row>
    <row r="71" spans="1:11" s="10" customFormat="1" ht="23.25" hidden="1" customHeight="1" x14ac:dyDescent="0.25">
      <c r="A71" s="37">
        <v>1126500</v>
      </c>
      <c r="B71" s="58" t="s">
        <v>202</v>
      </c>
      <c r="C71" s="48" t="s">
        <v>40</v>
      </c>
      <c r="D71" s="51"/>
      <c r="E71" s="51"/>
      <c r="F71" s="51"/>
      <c r="G71" s="51"/>
      <c r="H71" s="51"/>
      <c r="I71" s="51"/>
      <c r="J71" s="51"/>
      <c r="K71" s="50"/>
    </row>
    <row r="72" spans="1:11" s="10" customFormat="1" ht="14.25" hidden="1" customHeight="1" x14ac:dyDescent="0.25">
      <c r="A72" s="37">
        <v>1126600</v>
      </c>
      <c r="B72" s="47" t="s">
        <v>203</v>
      </c>
      <c r="C72" s="48" t="s">
        <v>41</v>
      </c>
      <c r="D72" s="51"/>
      <c r="E72" s="51"/>
      <c r="F72" s="51"/>
      <c r="G72" s="51"/>
      <c r="H72" s="51"/>
      <c r="I72" s="51"/>
      <c r="J72" s="51"/>
      <c r="K72" s="50"/>
    </row>
    <row r="73" spans="1:11" s="10" customFormat="1" ht="23.25" customHeight="1" x14ac:dyDescent="0.25">
      <c r="A73" s="37">
        <v>1126700</v>
      </c>
      <c r="B73" s="47" t="s">
        <v>204</v>
      </c>
      <c r="C73" s="48" t="s">
        <v>42</v>
      </c>
      <c r="D73" s="51"/>
      <c r="E73" s="51"/>
      <c r="F73" s="51"/>
      <c r="G73" s="51"/>
      <c r="H73" s="51"/>
      <c r="I73" s="51"/>
      <c r="J73" s="51"/>
      <c r="K73" s="50"/>
    </row>
    <row r="74" spans="1:11" s="10" customFormat="1" ht="25.5" customHeight="1" x14ac:dyDescent="0.25">
      <c r="A74" s="37">
        <v>1126800</v>
      </c>
      <c r="B74" s="47" t="s">
        <v>205</v>
      </c>
      <c r="C74" s="48" t="s">
        <v>43</v>
      </c>
      <c r="D74" s="51"/>
      <c r="E74" s="51"/>
      <c r="F74" s="51"/>
      <c r="G74" s="51"/>
      <c r="H74" s="51"/>
      <c r="I74" s="51"/>
      <c r="J74" s="51"/>
      <c r="K74" s="50"/>
    </row>
    <row r="75" spans="1:11" s="10" customFormat="1" ht="14.25" hidden="1" customHeight="1" x14ac:dyDescent="0.25">
      <c r="A75" s="37">
        <v>1130000</v>
      </c>
      <c r="B75" s="53" t="s">
        <v>206</v>
      </c>
      <c r="C75" s="42" t="s">
        <v>14</v>
      </c>
      <c r="D75" s="43">
        <f>D76+D77+D78+D79+D80+D81+D82+D83</f>
        <v>0</v>
      </c>
      <c r="E75" s="43">
        <f t="shared" ref="E75:J75" si="13">E76+E77+E78+E79+E80+E81+E82+E83</f>
        <v>0</v>
      </c>
      <c r="F75" s="43">
        <f t="shared" si="13"/>
        <v>0</v>
      </c>
      <c r="G75" s="43">
        <f t="shared" si="13"/>
        <v>0</v>
      </c>
      <c r="H75" s="43">
        <f t="shared" si="13"/>
        <v>0</v>
      </c>
      <c r="I75" s="43">
        <f t="shared" si="13"/>
        <v>0</v>
      </c>
      <c r="J75" s="43">
        <f t="shared" si="13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207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208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209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210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211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212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213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214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4">E85+E86+E87+E88</f>
        <v>0</v>
      </c>
      <c r="F84" s="43">
        <f t="shared" si="14"/>
        <v>0</v>
      </c>
      <c r="G84" s="43">
        <f t="shared" si="14"/>
        <v>0</v>
      </c>
      <c r="H84" s="43">
        <f t="shared" si="14"/>
        <v>0</v>
      </c>
      <c r="I84" s="43">
        <f t="shared" si="14"/>
        <v>0</v>
      </c>
      <c r="J84" s="43">
        <f t="shared" si="14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215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216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217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218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15">E90+E93+E96+E105</f>
        <v>0</v>
      </c>
      <c r="F89" s="43">
        <f t="shared" si="15"/>
        <v>0</v>
      </c>
      <c r="G89" s="43">
        <f t="shared" si="15"/>
        <v>0</v>
      </c>
      <c r="H89" s="43">
        <f t="shared" si="15"/>
        <v>0</v>
      </c>
      <c r="I89" s="43">
        <f t="shared" si="15"/>
        <v>0</v>
      </c>
      <c r="J89" s="43">
        <f t="shared" si="15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219</v>
      </c>
      <c r="C90" s="42" t="s">
        <v>14</v>
      </c>
      <c r="D90" s="43">
        <f>D91+D92</f>
        <v>0</v>
      </c>
      <c r="E90" s="43">
        <f t="shared" ref="E90:J90" si="16">E91+E92</f>
        <v>0</v>
      </c>
      <c r="F90" s="43">
        <f t="shared" si="16"/>
        <v>0</v>
      </c>
      <c r="G90" s="43">
        <f t="shared" si="16"/>
        <v>0</v>
      </c>
      <c r="H90" s="43">
        <f t="shared" si="16"/>
        <v>0</v>
      </c>
      <c r="I90" s="43">
        <f t="shared" si="16"/>
        <v>0</v>
      </c>
      <c r="J90" s="43">
        <f t="shared" si="16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220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221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222</v>
      </c>
      <c r="C93" s="48" t="s">
        <v>14</v>
      </c>
      <c r="D93" s="43">
        <f>D94+D95</f>
        <v>0</v>
      </c>
      <c r="E93" s="43">
        <f t="shared" ref="E93:J93" si="17">E94+E95</f>
        <v>0</v>
      </c>
      <c r="F93" s="43">
        <f t="shared" si="17"/>
        <v>0</v>
      </c>
      <c r="G93" s="43">
        <f t="shared" si="17"/>
        <v>0</v>
      </c>
      <c r="H93" s="43">
        <f t="shared" si="17"/>
        <v>0</v>
      </c>
      <c r="I93" s="43">
        <f t="shared" si="17"/>
        <v>0</v>
      </c>
      <c r="J93" s="43">
        <f t="shared" si="17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223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224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225</v>
      </c>
      <c r="C96" s="48" t="s">
        <v>14</v>
      </c>
      <c r="D96" s="43">
        <f>D97+D98+D99+D100+D101+D102+D103+D104</f>
        <v>0</v>
      </c>
      <c r="E96" s="43">
        <f t="shared" ref="E96:J96" si="18">E97+E98+E99+E100+E101+E102+E103+E104</f>
        <v>0</v>
      </c>
      <c r="F96" s="43">
        <f t="shared" si="18"/>
        <v>0</v>
      </c>
      <c r="G96" s="43">
        <f t="shared" si="18"/>
        <v>0</v>
      </c>
      <c r="H96" s="43">
        <f t="shared" si="18"/>
        <v>0</v>
      </c>
      <c r="I96" s="43">
        <f t="shared" si="18"/>
        <v>0</v>
      </c>
      <c r="J96" s="43">
        <f t="shared" si="18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226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227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228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229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230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231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232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233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234</v>
      </c>
      <c r="C105" s="48" t="s">
        <v>14</v>
      </c>
      <c r="D105" s="43">
        <f>D106+D107+D108+D109+D110+D111</f>
        <v>0</v>
      </c>
      <c r="E105" s="43">
        <f t="shared" ref="E105:J105" si="19">E106+E107+E108+E109+E110+E111</f>
        <v>0</v>
      </c>
      <c r="F105" s="43">
        <f t="shared" si="19"/>
        <v>0</v>
      </c>
      <c r="G105" s="43">
        <f t="shared" si="19"/>
        <v>0</v>
      </c>
      <c r="H105" s="43">
        <f t="shared" si="19"/>
        <v>0</v>
      </c>
      <c r="I105" s="43">
        <f t="shared" si="19"/>
        <v>0</v>
      </c>
      <c r="J105" s="43">
        <f t="shared" si="19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235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236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237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238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239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240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43">
        <f>D113+D116</f>
        <v>0</v>
      </c>
      <c r="E112" s="43">
        <f t="shared" ref="E112:J112" si="20">E113+E116</f>
        <v>0</v>
      </c>
      <c r="F112" s="88">
        <f t="shared" si="20"/>
        <v>0</v>
      </c>
      <c r="G112" s="88">
        <f t="shared" si="20"/>
        <v>0</v>
      </c>
      <c r="H112" s="88">
        <f t="shared" si="20"/>
        <v>0</v>
      </c>
      <c r="I112" s="88">
        <f t="shared" si="20"/>
        <v>0</v>
      </c>
      <c r="J112" s="88">
        <f t="shared" si="20"/>
        <v>0</v>
      </c>
      <c r="K112" s="50"/>
    </row>
    <row r="113" spans="1:11" s="1" customFormat="1" ht="40.5" hidden="1" x14ac:dyDescent="0.25">
      <c r="A113" s="37">
        <v>1161000</v>
      </c>
      <c r="B113" s="55" t="s">
        <v>241</v>
      </c>
      <c r="C113" s="66" t="s">
        <v>14</v>
      </c>
      <c r="D113" s="43">
        <f>D114+D115</f>
        <v>0</v>
      </c>
      <c r="E113" s="43">
        <f t="shared" ref="E113:J113" si="21">E114+E115</f>
        <v>0</v>
      </c>
      <c r="F113" s="88">
        <f t="shared" si="21"/>
        <v>0</v>
      </c>
      <c r="G113" s="88">
        <f t="shared" si="21"/>
        <v>0</v>
      </c>
      <c r="H113" s="88">
        <f t="shared" si="21"/>
        <v>0</v>
      </c>
      <c r="I113" s="88">
        <f t="shared" si="21"/>
        <v>0</v>
      </c>
      <c r="J113" s="88">
        <f t="shared" si="21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242</v>
      </c>
      <c r="C114" s="57">
        <v>471100</v>
      </c>
      <c r="D114" s="51"/>
      <c r="E114" s="51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243</v>
      </c>
      <c r="C115" s="57">
        <v>471200</v>
      </c>
      <c r="D115" s="51"/>
      <c r="E115" s="51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244</v>
      </c>
      <c r="C116" s="66" t="s">
        <v>14</v>
      </c>
      <c r="D116" s="43">
        <f>D117+D118+D119+D120+D121+D122+D123+D124+D125</f>
        <v>0</v>
      </c>
      <c r="E116" s="43">
        <f t="shared" ref="E116:J116" si="22">E117+E118+E119+E120+E121+E122+E123+E124+E125</f>
        <v>0</v>
      </c>
      <c r="F116" s="88">
        <f t="shared" si="22"/>
        <v>0</v>
      </c>
      <c r="G116" s="88">
        <f t="shared" si="22"/>
        <v>0</v>
      </c>
      <c r="H116" s="88">
        <f t="shared" si="22"/>
        <v>0</v>
      </c>
      <c r="I116" s="88">
        <f t="shared" si="22"/>
        <v>0</v>
      </c>
      <c r="J116" s="88">
        <f t="shared" si="22"/>
        <v>0</v>
      </c>
      <c r="K116" s="50"/>
    </row>
    <row r="117" spans="1:11" s="1" customFormat="1" ht="21.75" hidden="1" customHeight="1" x14ac:dyDescent="0.25">
      <c r="A117" s="37">
        <v>1162100</v>
      </c>
      <c r="B117" s="67" t="s">
        <v>245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246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247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248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249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250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251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252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253</v>
      </c>
      <c r="C125" s="48" t="s">
        <v>49</v>
      </c>
      <c r="D125" s="51"/>
      <c r="E125" s="51"/>
      <c r="F125" s="51"/>
      <c r="G125" s="51"/>
      <c r="H125" s="51"/>
      <c r="I125" s="51"/>
      <c r="J125" s="51"/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43">
        <f t="shared" ref="E126:J126" si="23">E127+E130+E135+E137+E140+E142+E144</f>
        <v>0</v>
      </c>
      <c r="F126" s="88">
        <f t="shared" si="23"/>
        <v>72.900000000000006</v>
      </c>
      <c r="G126" s="88">
        <f t="shared" si="23"/>
        <v>6.2</v>
      </c>
      <c r="H126" s="88">
        <f t="shared" si="23"/>
        <v>32.9</v>
      </c>
      <c r="I126" s="88">
        <f t="shared" si="23"/>
        <v>48.3</v>
      </c>
      <c r="J126" s="88">
        <f t="shared" si="23"/>
        <v>72.900000000000006</v>
      </c>
      <c r="K126" s="50"/>
    </row>
    <row r="127" spans="1:11" s="1" customFormat="1" ht="27" hidden="1" x14ac:dyDescent="0.25">
      <c r="A127" s="37">
        <v>1171000</v>
      </c>
      <c r="B127" s="55" t="s">
        <v>254</v>
      </c>
      <c r="C127" s="42" t="s">
        <v>14</v>
      </c>
      <c r="D127" s="88">
        <f>D128+D129</f>
        <v>0</v>
      </c>
      <c r="E127" s="43">
        <f t="shared" ref="E127:J127" si="24">E128+E129</f>
        <v>0</v>
      </c>
      <c r="F127" s="88">
        <f t="shared" si="24"/>
        <v>0</v>
      </c>
      <c r="G127" s="88">
        <f t="shared" si="24"/>
        <v>0</v>
      </c>
      <c r="H127" s="88">
        <f t="shared" si="24"/>
        <v>0</v>
      </c>
      <c r="I127" s="88">
        <f t="shared" si="24"/>
        <v>0</v>
      </c>
      <c r="J127" s="88">
        <f t="shared" si="24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255</v>
      </c>
      <c r="C128" s="48" t="s">
        <v>103</v>
      </c>
      <c r="D128" s="89"/>
      <c r="E128" s="51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256</v>
      </c>
      <c r="C129" s="48" t="s">
        <v>104</v>
      </c>
      <c r="D129" s="89"/>
      <c r="E129" s="51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257</v>
      </c>
      <c r="C130" s="42" t="s">
        <v>14</v>
      </c>
      <c r="D130" s="88">
        <f>D131+D132+D133+D134</f>
        <v>0</v>
      </c>
      <c r="E130" s="43">
        <f t="shared" ref="E130:J130" si="25">E131+E132+E133+E134</f>
        <v>0</v>
      </c>
      <c r="F130" s="88">
        <f t="shared" si="25"/>
        <v>72.900000000000006</v>
      </c>
      <c r="G130" s="88">
        <f t="shared" si="25"/>
        <v>6.2</v>
      </c>
      <c r="H130" s="88">
        <f t="shared" si="25"/>
        <v>32.9</v>
      </c>
      <c r="I130" s="88">
        <f t="shared" si="25"/>
        <v>48.3</v>
      </c>
      <c r="J130" s="88">
        <f t="shared" si="25"/>
        <v>72.900000000000006</v>
      </c>
      <c r="K130" s="50"/>
    </row>
    <row r="131" spans="1:11" s="1" customFormat="1" ht="18.75" hidden="1" customHeight="1" x14ac:dyDescent="0.25">
      <c r="A131" s="37">
        <v>1172100</v>
      </c>
      <c r="B131" s="47" t="s">
        <v>258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259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260</v>
      </c>
      <c r="C133" s="48" t="s">
        <v>51</v>
      </c>
      <c r="D133" s="51"/>
      <c r="E133" s="51"/>
      <c r="F133" s="51">
        <v>72.900000000000006</v>
      </c>
      <c r="G133" s="51">
        <v>6.2</v>
      </c>
      <c r="H133" s="51">
        <v>32.9</v>
      </c>
      <c r="I133" s="51">
        <v>48.3</v>
      </c>
      <c r="J133" s="51">
        <f>+F133</f>
        <v>72.900000000000006</v>
      </c>
      <c r="K133" s="50"/>
    </row>
    <row r="134" spans="1:11" s="1" customFormat="1" ht="30" hidden="1" customHeight="1" x14ac:dyDescent="0.25">
      <c r="A134" s="37">
        <v>1172400</v>
      </c>
      <c r="B134" s="67" t="s">
        <v>261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262</v>
      </c>
      <c r="C135" s="42" t="s">
        <v>14</v>
      </c>
      <c r="D135" s="43">
        <f>D136</f>
        <v>0</v>
      </c>
      <c r="E135" s="43">
        <f t="shared" ref="E135:J135" si="26">E136</f>
        <v>0</v>
      </c>
      <c r="F135" s="43">
        <f t="shared" si="26"/>
        <v>0</v>
      </c>
      <c r="G135" s="43">
        <f t="shared" si="26"/>
        <v>0</v>
      </c>
      <c r="H135" s="43">
        <f t="shared" si="26"/>
        <v>0</v>
      </c>
      <c r="I135" s="43">
        <f t="shared" si="26"/>
        <v>0</v>
      </c>
      <c r="J135" s="43">
        <f t="shared" si="26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263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264</v>
      </c>
      <c r="C137" s="42" t="s">
        <v>14</v>
      </c>
      <c r="D137" s="43">
        <f>D138+D139</f>
        <v>0</v>
      </c>
      <c r="E137" s="43">
        <f t="shared" ref="E137:J137" si="27">E138+E139</f>
        <v>0</v>
      </c>
      <c r="F137" s="43">
        <f t="shared" si="27"/>
        <v>0</v>
      </c>
      <c r="G137" s="43">
        <f t="shared" si="27"/>
        <v>0</v>
      </c>
      <c r="H137" s="43">
        <f t="shared" si="27"/>
        <v>0</v>
      </c>
      <c r="I137" s="43">
        <f t="shared" si="27"/>
        <v>0</v>
      </c>
      <c r="J137" s="43">
        <f t="shared" si="27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265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266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267</v>
      </c>
      <c r="C140" s="42" t="s">
        <v>14</v>
      </c>
      <c r="D140" s="43">
        <f>D141</f>
        <v>0</v>
      </c>
      <c r="E140" s="43">
        <f t="shared" ref="E140:J140" si="28">E141</f>
        <v>0</v>
      </c>
      <c r="F140" s="43">
        <f t="shared" si="28"/>
        <v>0</v>
      </c>
      <c r="G140" s="43">
        <f t="shared" si="28"/>
        <v>0</v>
      </c>
      <c r="H140" s="43">
        <f t="shared" si="28"/>
        <v>0</v>
      </c>
      <c r="I140" s="43">
        <f t="shared" si="28"/>
        <v>0</v>
      </c>
      <c r="J140" s="43">
        <f t="shared" si="28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268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29">E143</f>
        <v>0</v>
      </c>
      <c r="F142" s="88">
        <f t="shared" si="29"/>
        <v>0</v>
      </c>
      <c r="G142" s="88">
        <f t="shared" si="29"/>
        <v>0</v>
      </c>
      <c r="H142" s="88">
        <f t="shared" si="29"/>
        <v>0</v>
      </c>
      <c r="I142" s="88">
        <f t="shared" si="29"/>
        <v>0</v>
      </c>
      <c r="J142" s="88">
        <f t="shared" si="29"/>
        <v>0</v>
      </c>
      <c r="K142" s="50"/>
    </row>
    <row r="143" spans="1:11" s="1" customFormat="1" ht="18.75" customHeight="1" x14ac:dyDescent="0.25">
      <c r="A143" s="37">
        <v>1176100</v>
      </c>
      <c r="B143" s="67" t="s">
        <v>269</v>
      </c>
      <c r="C143" s="48" t="s">
        <v>54</v>
      </c>
      <c r="D143" s="51"/>
      <c r="E143" s="51"/>
      <c r="F143" s="51"/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270</v>
      </c>
      <c r="C144" s="42" t="s">
        <v>14</v>
      </c>
      <c r="D144" s="43">
        <f>D145</f>
        <v>0</v>
      </c>
      <c r="E144" s="43">
        <f t="shared" ref="E144:J144" si="30">E145</f>
        <v>0</v>
      </c>
      <c r="F144" s="88">
        <f t="shared" si="30"/>
        <v>0</v>
      </c>
      <c r="G144" s="88">
        <f t="shared" si="30"/>
        <v>0</v>
      </c>
      <c r="H144" s="88">
        <f t="shared" si="30"/>
        <v>0</v>
      </c>
      <c r="I144" s="88">
        <f t="shared" si="30"/>
        <v>0</v>
      </c>
      <c r="J144" s="88">
        <f t="shared" si="30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271</v>
      </c>
      <c r="C145" s="48" t="s">
        <v>110</v>
      </c>
      <c r="D145" s="51"/>
      <c r="E145" s="51"/>
      <c r="F145" s="51"/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272</v>
      </c>
      <c r="C146" s="42" t="s">
        <v>14</v>
      </c>
      <c r="D146" s="68">
        <f>D147+D158+D163+D165</f>
        <v>0</v>
      </c>
      <c r="E146" s="68">
        <f t="shared" ref="E146:J146" si="31">E147+E158+E163+E165</f>
        <v>0</v>
      </c>
      <c r="F146" s="90">
        <f t="shared" si="31"/>
        <v>0</v>
      </c>
      <c r="G146" s="90">
        <f t="shared" si="31"/>
        <v>0</v>
      </c>
      <c r="H146" s="90">
        <f t="shared" si="31"/>
        <v>0</v>
      </c>
      <c r="I146" s="90">
        <f t="shared" si="31"/>
        <v>0</v>
      </c>
      <c r="J146" s="90">
        <f t="shared" si="31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273</v>
      </c>
      <c r="C147" s="42" t="s">
        <v>14</v>
      </c>
      <c r="D147" s="68">
        <f>D148+D149+D150+D151+D152+D153+D154+D155+D156+D157</f>
        <v>0</v>
      </c>
      <c r="E147" s="68">
        <f t="shared" ref="E147:J147" si="32">E148+E149+E150+E151+E152+E153+E154+E155+E156+E157</f>
        <v>0</v>
      </c>
      <c r="F147" s="90">
        <f t="shared" si="32"/>
        <v>0</v>
      </c>
      <c r="G147" s="90">
        <f t="shared" si="32"/>
        <v>0</v>
      </c>
      <c r="H147" s="90">
        <f t="shared" si="32"/>
        <v>0</v>
      </c>
      <c r="I147" s="90">
        <f t="shared" si="32"/>
        <v>0</v>
      </c>
      <c r="J147" s="90">
        <f t="shared" si="32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274</v>
      </c>
      <c r="C148" s="48" t="s">
        <v>58</v>
      </c>
      <c r="D148" s="51"/>
      <c r="E148" s="69"/>
      <c r="F148" s="51"/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275</v>
      </c>
      <c r="C149" s="48" t="s">
        <v>112</v>
      </c>
      <c r="D149" s="51"/>
      <c r="E149" s="69"/>
      <c r="F149" s="51"/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276</v>
      </c>
      <c r="C150" s="48" t="s">
        <v>114</v>
      </c>
      <c r="D150" s="69"/>
      <c r="E150" s="69"/>
      <c r="F150" s="69"/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277</v>
      </c>
      <c r="C151" s="48" t="s">
        <v>60</v>
      </c>
      <c r="D151" s="51"/>
      <c r="E151" s="69"/>
      <c r="F151" s="51"/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278</v>
      </c>
      <c r="C152" s="48" t="s">
        <v>62</v>
      </c>
      <c r="D152" s="69"/>
      <c r="E152" s="69"/>
      <c r="F152" s="69"/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279</v>
      </c>
      <c r="C153" s="48" t="s">
        <v>64</v>
      </c>
      <c r="D153" s="69"/>
      <c r="E153" s="69"/>
      <c r="F153" s="69"/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280</v>
      </c>
      <c r="C154" s="48" t="s">
        <v>116</v>
      </c>
      <c r="D154" s="51"/>
      <c r="E154" s="69"/>
      <c r="F154" s="51"/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281</v>
      </c>
      <c r="C155" s="48" t="s">
        <v>66</v>
      </c>
      <c r="D155" s="69"/>
      <c r="E155" s="69"/>
      <c r="F155" s="69"/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282</v>
      </c>
      <c r="C156" s="57" t="s">
        <v>118</v>
      </c>
      <c r="D156" s="51"/>
      <c r="E156" s="69"/>
      <c r="F156" s="51"/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283</v>
      </c>
      <c r="C157" s="57" t="s">
        <v>120</v>
      </c>
      <c r="D157" s="69"/>
      <c r="E157" s="69"/>
      <c r="F157" s="69"/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284</v>
      </c>
      <c r="C158" s="66" t="s">
        <v>14</v>
      </c>
      <c r="D158" s="43">
        <f>D159+D160+D161+D162</f>
        <v>0</v>
      </c>
      <c r="E158" s="43">
        <f t="shared" ref="E158:J158" si="33">E159+E160+E161+E162</f>
        <v>0</v>
      </c>
      <c r="F158" s="43">
        <f t="shared" si="33"/>
        <v>0</v>
      </c>
      <c r="G158" s="43">
        <f t="shared" si="33"/>
        <v>0</v>
      </c>
      <c r="H158" s="43">
        <f t="shared" si="33"/>
        <v>0</v>
      </c>
      <c r="I158" s="43">
        <f t="shared" si="33"/>
        <v>0</v>
      </c>
      <c r="J158" s="43">
        <f t="shared" si="33"/>
        <v>0</v>
      </c>
      <c r="K158" s="50"/>
    </row>
    <row r="159" spans="1:11" ht="24.75" hidden="1" customHeight="1" x14ac:dyDescent="0.25">
      <c r="A159" s="83" t="s">
        <v>122</v>
      </c>
      <c r="B159" s="47" t="s">
        <v>285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286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287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288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289</v>
      </c>
      <c r="C163" s="66" t="s">
        <v>14</v>
      </c>
      <c r="D163" s="43">
        <f>D164</f>
        <v>0</v>
      </c>
      <c r="E163" s="43">
        <f t="shared" ref="E163:J163" si="34">E164</f>
        <v>0</v>
      </c>
      <c r="F163" s="43">
        <f t="shared" si="34"/>
        <v>0</v>
      </c>
      <c r="G163" s="43">
        <f t="shared" si="34"/>
        <v>0</v>
      </c>
      <c r="H163" s="43">
        <f t="shared" si="34"/>
        <v>0</v>
      </c>
      <c r="I163" s="43">
        <f t="shared" si="34"/>
        <v>0</v>
      </c>
      <c r="J163" s="43">
        <f t="shared" si="34"/>
        <v>0</v>
      </c>
      <c r="K163" s="50"/>
    </row>
    <row r="164" spans="1:11" ht="24.75" hidden="1" customHeight="1" x14ac:dyDescent="0.25">
      <c r="A164" s="83" t="s">
        <v>131</v>
      </c>
      <c r="B164" s="47" t="s">
        <v>290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291</v>
      </c>
      <c r="C165" s="66" t="s">
        <v>14</v>
      </c>
      <c r="D165" s="43">
        <f>D166+D167+D168+D169</f>
        <v>0</v>
      </c>
      <c r="E165" s="43">
        <f t="shared" ref="E165:J165" si="35">E166+E167+E168+E169</f>
        <v>0</v>
      </c>
      <c r="F165" s="43">
        <f t="shared" si="35"/>
        <v>0</v>
      </c>
      <c r="G165" s="43">
        <f t="shared" si="35"/>
        <v>0</v>
      </c>
      <c r="H165" s="43">
        <f t="shared" si="35"/>
        <v>0</v>
      </c>
      <c r="I165" s="43">
        <f t="shared" si="35"/>
        <v>0</v>
      </c>
      <c r="J165" s="43">
        <f t="shared" si="35"/>
        <v>0</v>
      </c>
      <c r="K165" s="50"/>
    </row>
    <row r="166" spans="1:11" ht="24.75" hidden="1" customHeight="1" x14ac:dyDescent="0.25">
      <c r="A166" s="83" t="s">
        <v>134</v>
      </c>
      <c r="B166" s="47" t="s">
        <v>292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293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294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295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36">D146+D29</f>
        <v>0</v>
      </c>
      <c r="E170" s="88">
        <f t="shared" si="36"/>
        <v>0</v>
      </c>
      <c r="F170" s="88">
        <f t="shared" si="36"/>
        <v>446510.6</v>
      </c>
      <c r="G170" s="88">
        <f t="shared" si="36"/>
        <v>78588</v>
      </c>
      <c r="H170" s="88">
        <f t="shared" si="36"/>
        <v>188500.39999999997</v>
      </c>
      <c r="I170" s="88">
        <f t="shared" si="36"/>
        <v>301848.89999999997</v>
      </c>
      <c r="J170" s="88">
        <f t="shared" si="36"/>
        <v>446510.6</v>
      </c>
      <c r="K170" s="50"/>
    </row>
    <row r="171" spans="1:11" ht="18" customHeight="1" x14ac:dyDescent="0.25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</row>
    <row r="172" spans="1:11" ht="13.5" customHeight="1" x14ac:dyDescent="0.25">
      <c r="A172" s="107" t="s">
        <v>308</v>
      </c>
      <c r="B172" s="107"/>
      <c r="C172" s="107"/>
      <c r="D172" s="107"/>
      <c r="E172" s="107"/>
      <c r="F172" s="107"/>
      <c r="G172" s="107"/>
      <c r="H172" s="107"/>
      <c r="I172" s="107"/>
      <c r="J172" s="107"/>
    </row>
    <row r="173" spans="1:11" ht="14.25" x14ac:dyDescent="0.25">
      <c r="A173" s="96"/>
      <c r="B173" s="96"/>
      <c r="C173" s="96"/>
      <c r="D173" s="96"/>
      <c r="E173" s="96"/>
      <c r="F173" s="96"/>
      <c r="G173" s="96"/>
      <c r="H173" s="96"/>
      <c r="I173" s="96"/>
      <c r="J173" s="96"/>
    </row>
    <row r="174" spans="1:11" ht="24.75" customHeight="1" x14ac:dyDescent="0.3">
      <c r="A174" s="93" t="s">
        <v>298</v>
      </c>
      <c r="B174" s="93"/>
      <c r="C174" s="94"/>
      <c r="D174" s="94"/>
      <c r="E174" s="94"/>
      <c r="F174" s="95" t="s">
        <v>304</v>
      </c>
      <c r="G174" s="95"/>
      <c r="H174" s="95"/>
      <c r="I174" s="74"/>
      <c r="J174" s="74"/>
    </row>
    <row r="175" spans="1:11" ht="16.5" x14ac:dyDescent="0.25">
      <c r="A175" s="81" t="s">
        <v>147</v>
      </c>
      <c r="B175" s="75"/>
      <c r="C175" s="91" t="s">
        <v>67</v>
      </c>
      <c r="D175" s="91"/>
      <c r="E175" s="91"/>
      <c r="F175" s="92" t="s">
        <v>68</v>
      </c>
      <c r="G175" s="92"/>
      <c r="H175" s="92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93" t="s">
        <v>297</v>
      </c>
      <c r="B177" s="93"/>
      <c r="C177" s="94"/>
      <c r="D177" s="94"/>
      <c r="E177" s="94"/>
      <c r="F177" s="95" t="s">
        <v>305</v>
      </c>
      <c r="G177" s="95"/>
      <c r="H177" s="95"/>
      <c r="I177" s="74"/>
      <c r="J177" s="74"/>
    </row>
    <row r="178" spans="1:10" ht="16.5" x14ac:dyDescent="0.25">
      <c r="A178" s="81" t="s">
        <v>148</v>
      </c>
      <c r="B178" s="77"/>
      <c r="C178" s="91" t="s">
        <v>67</v>
      </c>
      <c r="D178" s="91"/>
      <c r="E178" s="91"/>
      <c r="F178" s="92" t="s">
        <v>68</v>
      </c>
      <c r="G178" s="92"/>
      <c r="H178" s="92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H1:J1"/>
    <mergeCell ref="A7:J7"/>
    <mergeCell ref="H2:J2"/>
    <mergeCell ref="H3:J3"/>
    <mergeCell ref="A4:J4"/>
    <mergeCell ref="A6:J6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Վեր.վարչական 05.01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2023-01-19T08:34:30Z</dcterms:modified>
</cp:coreProperties>
</file>